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перечень" sheetId="1" r:id="rId1"/>
    <sheet name="перечень (3)" sheetId="2" r:id="rId2"/>
  </sheets>
  <definedNames>
    <definedName name="_xlnm._FilterDatabase" localSheetId="0" hidden="1">'перечень'!$A$5:$O$21</definedName>
    <definedName name="_xlnm._FilterDatabase" localSheetId="1" hidden="1">'перечень (3)'!$A$7:$L$14</definedName>
    <definedName name="_xlnm.Print_Area" localSheetId="0">'перечень'!$A$1:$O$25</definedName>
    <definedName name="_xlnm.Print_Area" localSheetId="1">'перечень (3)'!$A$1:$L$18</definedName>
  </definedNames>
  <calcPr fullCalcOnLoad="1"/>
</workbook>
</file>

<file path=xl/sharedStrings.xml><?xml version="1.0" encoding="utf-8"?>
<sst xmlns="http://schemas.openxmlformats.org/spreadsheetml/2006/main" count="211" uniqueCount="96">
  <si>
    <t/>
  </si>
  <si>
    <t>Приложение 1 к Тендерной документации</t>
  </si>
  <si>
    <t>Условия поставки в соответствии с ИНКОТЕРМС 2010</t>
  </si>
  <si>
    <t>Наименован ие заказчиков (его структурное подразделен ие)</t>
  </si>
  <si>
    <t>Наименование закупаемых товаров</t>
  </si>
  <si>
    <t>Кол-во (объем) товара</t>
  </si>
  <si>
    <t>Место поставки товаров</t>
  </si>
  <si>
    <t>Сумма выделенная для закупок, без учета НДС, в тенге</t>
  </si>
  <si>
    <t>Срок поставки товаров</t>
  </si>
  <si>
    <t>Размер авансов ого платежа, %</t>
  </si>
  <si>
    <t>DDP</t>
  </si>
  <si>
    <t>Единица измерения</t>
  </si>
  <si>
    <t>АО "Международный аэропорт Астана"</t>
  </si>
  <si>
    <t>шт</t>
  </si>
  <si>
    <t>Генеральный директор (Председатель Правления) ТОО "Airport Managament Group"</t>
  </si>
  <si>
    <t>К.Бадан</t>
  </si>
  <si>
    <t>Рентгенотелевизионное устройство для досмотра багажа на первую линию, 100*100 см, двухпроекционное</t>
  </si>
  <si>
    <t>Стационарный детектор металла</t>
  </si>
  <si>
    <t>Детектор частиц взрывчатых веществ</t>
  </si>
  <si>
    <t>Сканер пассажиров</t>
  </si>
  <si>
    <t>АО "Международный аэропорт "Костанай"</t>
  </si>
  <si>
    <t>Рентгенотелевизионное устройство для досмотра зарегистрированного багажа, 100*100 см, двухпроекционное</t>
  </si>
  <si>
    <t>Рентгенотелевизионное устройство для досмотра грузов, 180*180 см, двухпроекционное</t>
  </si>
  <si>
    <t>Ручной детектор металла</t>
  </si>
  <si>
    <t>Рентгенотелевизионное устройство для досмотра ручной клади на КПП, 65см *45 см, однопроекционное</t>
  </si>
  <si>
    <t>Рентгенотелевизионное устройство для досмотра ручной клади пассажиров, 65см *45 см</t>
  </si>
  <si>
    <t>АО "Международный аэропорт Шымкент"</t>
  </si>
  <si>
    <t>г.Астана, Аэропорт</t>
  </si>
  <si>
    <t>г.Костанай, Аэропорт</t>
  </si>
  <si>
    <t>г.Шымкент, Аэропорт</t>
  </si>
  <si>
    <t>В течение 120 календарных дней с даты вступления в силу договора</t>
  </si>
  <si>
    <t>кмп</t>
  </si>
  <si>
    <t>Цена за единицу с учетом НДС</t>
  </si>
  <si>
    <t>Цена за единицу без учета НДС</t>
  </si>
  <si>
    <t>Сумма выделенная для закупок, с учетом НДС, в тенге</t>
  </si>
  <si>
    <t>Рентгенотелевизионное устройство для досмотра багажа на первую линию</t>
  </si>
  <si>
    <t>Рентгенотелевизионное устройство для досмотра ручной клади на КПП</t>
  </si>
  <si>
    <t>Рентгенотелевизионное устройство для досмотра ручной клади пассажиров</t>
  </si>
  <si>
    <t>Рентгенотелевизионное устройство для досмотра зарегистрированного багажа</t>
  </si>
  <si>
    <t>Рентгенотелевизионное устройство для досмотра грузов</t>
  </si>
  <si>
    <t>Краткая характеристика согласно</t>
  </si>
  <si>
    <t>№ п/п</t>
  </si>
  <si>
    <t>42 Т</t>
  </si>
  <si>
    <t>43 Т</t>
  </si>
  <si>
    <t>44-1 Т</t>
  </si>
  <si>
    <t>741-1 Т</t>
  </si>
  <si>
    <t>749 Т</t>
  </si>
  <si>
    <t>750 Т</t>
  </si>
  <si>
    <t>751 Т</t>
  </si>
  <si>
    <t>752 Т</t>
  </si>
  <si>
    <t>753 Т</t>
  </si>
  <si>
    <t>754 Т</t>
  </si>
  <si>
    <t>755 Т</t>
  </si>
  <si>
    <t>2482-2 Т</t>
  </si>
  <si>
    <t>2483-2 Т</t>
  </si>
  <si>
    <t>2484-2 Т</t>
  </si>
  <si>
    <t>2485-2 Т</t>
  </si>
  <si>
    <t>АО "Международный аэропорт Актобе"</t>
  </si>
  <si>
    <t>Топливо</t>
  </si>
  <si>
    <t>Бензин</t>
  </si>
  <si>
    <t>Жидкость противообледенительная</t>
  </si>
  <si>
    <t>тонна</t>
  </si>
  <si>
    <t>литр</t>
  </si>
  <si>
    <t>г. Актобе, Авиагородок</t>
  </si>
  <si>
    <t>Перечень закупаемого товара</t>
  </si>
  <si>
    <t>Срок поставки товара</t>
  </si>
  <si>
    <t>Место поставки товара</t>
  </si>
  <si>
    <t>*Полная техническая характеристика Товара указана в технической спецификации (приложение 2 к Тендерной документации).</t>
  </si>
  <si>
    <t>№ лота</t>
  </si>
  <si>
    <t xml:space="preserve">Наименование заказчика </t>
  </si>
  <si>
    <t xml:space="preserve">Кол-во (объем) </t>
  </si>
  <si>
    <t>Цена за единицу, тенге без учета НДС</t>
  </si>
  <si>
    <t xml:space="preserve">Наименование закупаемого товара </t>
  </si>
  <si>
    <t>Краткая характеристика товара*</t>
  </si>
  <si>
    <t>Условия оплаты</t>
  </si>
  <si>
    <t>Ед. изм.</t>
  </si>
  <si>
    <t>Сумма выделенная для закупок, тенге без учета НДС</t>
  </si>
  <si>
    <t>дизельное, температура застывания не выше -35 - - 45°С, плотность при 20 °С не более 840 кг/м3, зимнее, ГОСТ 305-82</t>
  </si>
  <si>
    <t>для двигателей с искровым зажиганием, марка АИ-92, неэтилированный и этилированный</t>
  </si>
  <si>
    <t>для двигателей с искровым зажиганием, марка АИ-95, неэтилированный и этилированный</t>
  </si>
  <si>
    <t>для летательных аппаратов, ГОСТ 23907-79</t>
  </si>
  <si>
    <t>авансовый платеж - 30%, оставшаяся часть - в течение 30 рабочих дней с момента подписания акта приема-передачи поставленных товаров</t>
  </si>
  <si>
    <t>авансовый платеж - 0%, оставшаяся часть - в течение 30 рабочих дней с момента подписания акта приема-передачи поставленных товаров</t>
  </si>
  <si>
    <t>с даты заключения договора по 31 декабря 2017 года по заявкам Заказчика. Срок исполнения заявки 30 календарных дней с даты подачи.</t>
  </si>
  <si>
    <t>с даты заключения договора по 31 декабря 2017 года по заявкам Заказчика. Срок исполнения заявки 20 календарных дней с даты подачи.</t>
  </si>
  <si>
    <t>с даты заключения договора по 31 декабря 2017 года по заявкам Заказчика. Срок исполнения заявки 10 календарных дней с даты подачи.</t>
  </si>
  <si>
    <t xml:space="preserve">
</t>
  </si>
  <si>
    <t>Приложение 1 
к Тендерной документации по электронным закупкам товара 
способом открытого тендера с применением торгов на понижение</t>
  </si>
  <si>
    <t>Вр.и.о. Генерального директора (Председателя Правления) ТОО "Airport Managament Group"</t>
  </si>
  <si>
    <t>А. Муратбаев</t>
  </si>
  <si>
    <t>АО "Международный аэропорт Атырау"</t>
  </si>
  <si>
    <t>для обработки искусственных покрытий, антигололедный</t>
  </si>
  <si>
    <t>г. Атырау, аэропорт</t>
  </si>
  <si>
    <t>Тонна (метрическая)</t>
  </si>
  <si>
    <t>Оплата за фактически поставленный Поставщиком объем Товара</t>
  </si>
  <si>
    <t xml:space="preserve"> в течение 30 календарных дней с даты подписания договора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</si>
</sst>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Protection="0">
      <alignment horizontal="left" vertical="center" indent="1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8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vertical="top"/>
    </xf>
    <xf numFmtId="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9" fontId="3" fillId="34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indent="1"/>
    </xf>
    <xf numFmtId="0" fontId="3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indent="1"/>
    </xf>
    <xf numFmtId="165" fontId="2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/>
    </xf>
    <xf numFmtId="9" fontId="2" fillId="0" borderId="11" xfId="0" applyNumberFormat="1" applyFont="1" applyFill="1" applyBorder="1" applyAlignment="1">
      <alignment horizontal="left" vertical="top"/>
    </xf>
    <xf numFmtId="4" fontId="2" fillId="0" borderId="11" xfId="0" applyNumberFormat="1" applyFont="1" applyFill="1" applyBorder="1" applyAlignment="1">
      <alignment horizontal="left" vertical="top" indent="2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65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9" fontId="5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 horizontal="center"/>
    </xf>
    <xf numFmtId="9" fontId="4" fillId="0" borderId="0" xfId="0" applyNumberFormat="1" applyFont="1" applyFill="1" applyAlignment="1">
      <alignment/>
    </xf>
    <xf numFmtId="4" fontId="3" fillId="34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stdItem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6.7109375" style="9" customWidth="1"/>
    <col min="2" max="3" width="15.28125" style="9" customWidth="1"/>
    <col min="4" max="4" width="27.00390625" style="9" customWidth="1"/>
    <col min="5" max="5" width="27.57421875" style="9" customWidth="1"/>
    <col min="6" max="6" width="13.00390625" style="9" customWidth="1"/>
    <col min="7" max="7" width="11.421875" style="33" customWidth="1"/>
    <col min="8" max="8" width="15.28125" style="33" customWidth="1"/>
    <col min="9" max="9" width="15.140625" style="33" customWidth="1"/>
    <col min="10" max="10" width="11.28125" style="9" customWidth="1"/>
    <col min="11" max="11" width="22.140625" style="9" customWidth="1"/>
    <col min="12" max="12" width="15.8515625" style="9" customWidth="1"/>
    <col min="13" max="13" width="8.28125" style="34" customWidth="1"/>
    <col min="14" max="14" width="19.140625" style="34" customWidth="1"/>
    <col min="15" max="15" width="23.57421875" style="9" customWidth="1"/>
    <col min="16" max="16384" width="9.140625" style="9" customWidth="1"/>
  </cols>
  <sheetData>
    <row r="1" spans="1:15" ht="15.75">
      <c r="A1" s="5" t="s">
        <v>0</v>
      </c>
      <c r="B1" s="5"/>
      <c r="C1" s="5"/>
      <c r="D1" s="5"/>
      <c r="E1" s="5"/>
      <c r="F1" s="5"/>
      <c r="G1" s="6"/>
      <c r="H1" s="6"/>
      <c r="I1" s="6"/>
      <c r="J1" s="5"/>
      <c r="K1" s="5"/>
      <c r="L1" s="7" t="s">
        <v>1</v>
      </c>
      <c r="M1" s="8"/>
      <c r="N1" s="8"/>
      <c r="O1" s="5"/>
    </row>
    <row r="2" spans="1:15" ht="15.75">
      <c r="A2" s="5"/>
      <c r="B2" s="5"/>
      <c r="C2" s="5"/>
      <c r="D2" s="5"/>
      <c r="E2" s="5"/>
      <c r="F2" s="5"/>
      <c r="G2" s="6"/>
      <c r="H2" s="6"/>
      <c r="I2" s="6"/>
      <c r="J2" s="5"/>
      <c r="K2" s="5"/>
      <c r="L2" s="5"/>
      <c r="M2" s="8"/>
      <c r="N2" s="8"/>
      <c r="O2" s="5"/>
    </row>
    <row r="3" spans="1:15" ht="15.75">
      <c r="A3" s="5"/>
      <c r="B3" s="5"/>
      <c r="C3" s="5"/>
      <c r="D3" s="5"/>
      <c r="E3" s="5"/>
      <c r="F3" s="5"/>
      <c r="G3" s="6"/>
      <c r="H3" s="6"/>
      <c r="I3" s="6"/>
      <c r="J3" s="5"/>
      <c r="K3" s="5"/>
      <c r="L3" s="5"/>
      <c r="M3" s="8"/>
      <c r="N3" s="8"/>
      <c r="O3" s="5"/>
    </row>
    <row r="4" spans="1:15" ht="15.75">
      <c r="A4" s="5"/>
      <c r="B4" s="5"/>
      <c r="C4" s="5"/>
      <c r="D4" s="5"/>
      <c r="E4" s="5"/>
      <c r="F4" s="5"/>
      <c r="G4" s="6"/>
      <c r="H4" s="6"/>
      <c r="I4" s="6"/>
      <c r="J4" s="5"/>
      <c r="K4" s="5"/>
      <c r="L4" s="5"/>
      <c r="M4" s="8"/>
      <c r="N4" s="8"/>
      <c r="O4" s="5"/>
    </row>
    <row r="5" spans="1:15" ht="106.5" customHeight="1">
      <c r="A5" s="1" t="s">
        <v>41</v>
      </c>
      <c r="B5" s="2" t="s">
        <v>3</v>
      </c>
      <c r="C5" s="2"/>
      <c r="D5" s="2" t="s">
        <v>4</v>
      </c>
      <c r="E5" s="2" t="s">
        <v>40</v>
      </c>
      <c r="F5" s="2" t="s">
        <v>11</v>
      </c>
      <c r="G5" s="3" t="s">
        <v>5</v>
      </c>
      <c r="H5" s="3" t="s">
        <v>33</v>
      </c>
      <c r="I5" s="3" t="s">
        <v>32</v>
      </c>
      <c r="J5" s="1" t="s">
        <v>2</v>
      </c>
      <c r="K5" s="2" t="s">
        <v>8</v>
      </c>
      <c r="L5" s="2" t="s">
        <v>6</v>
      </c>
      <c r="M5" s="4" t="s">
        <v>9</v>
      </c>
      <c r="N5" s="2" t="s">
        <v>7</v>
      </c>
      <c r="O5" s="2" t="s">
        <v>34</v>
      </c>
    </row>
    <row r="6" spans="1:15" ht="81.75" customHeight="1">
      <c r="A6" s="39">
        <v>1</v>
      </c>
      <c r="B6" s="14" t="s">
        <v>26</v>
      </c>
      <c r="C6" s="14" t="s">
        <v>42</v>
      </c>
      <c r="D6" s="14" t="s">
        <v>35</v>
      </c>
      <c r="E6" s="14" t="s">
        <v>16</v>
      </c>
      <c r="F6" s="14" t="s">
        <v>31</v>
      </c>
      <c r="G6" s="14">
        <v>1</v>
      </c>
      <c r="H6" s="36">
        <f>I6/1.12</f>
        <v>50326999.99999999</v>
      </c>
      <c r="I6" s="36">
        <f>O6/G6</f>
        <v>56366240</v>
      </c>
      <c r="J6" s="14" t="s">
        <v>10</v>
      </c>
      <c r="K6" s="14" t="s">
        <v>30</v>
      </c>
      <c r="L6" s="14" t="s">
        <v>29</v>
      </c>
      <c r="M6" s="37">
        <v>0.3</v>
      </c>
      <c r="N6" s="36">
        <f>O6/1.12</f>
        <v>50326999.99999999</v>
      </c>
      <c r="O6" s="13">
        <v>56366240</v>
      </c>
    </row>
    <row r="7" spans="1:15" ht="72" customHeight="1">
      <c r="A7" s="39">
        <v>2</v>
      </c>
      <c r="B7" s="14" t="s">
        <v>26</v>
      </c>
      <c r="C7" s="14" t="s">
        <v>43</v>
      </c>
      <c r="D7" s="14" t="s">
        <v>17</v>
      </c>
      <c r="E7" s="14" t="s">
        <v>17</v>
      </c>
      <c r="F7" s="14" t="s">
        <v>13</v>
      </c>
      <c r="G7" s="14">
        <v>2</v>
      </c>
      <c r="H7" s="36">
        <f aca="true" t="shared" si="0" ref="H7:H20">I7/1.12</f>
        <v>1311180.8035714284</v>
      </c>
      <c r="I7" s="36">
        <f>O7/G7</f>
        <v>1468522.5</v>
      </c>
      <c r="J7" s="14" t="s">
        <v>10</v>
      </c>
      <c r="K7" s="14" t="s">
        <v>30</v>
      </c>
      <c r="L7" s="14" t="s">
        <v>29</v>
      </c>
      <c r="M7" s="37">
        <v>0.3</v>
      </c>
      <c r="N7" s="36">
        <f aca="true" t="shared" si="1" ref="N7:N20">O7/1.12</f>
        <v>2622361.607142857</v>
      </c>
      <c r="O7" s="13">
        <v>2937045</v>
      </c>
    </row>
    <row r="8" spans="1:15" ht="72" customHeight="1">
      <c r="A8" s="39">
        <v>3</v>
      </c>
      <c r="B8" s="14" t="s">
        <v>26</v>
      </c>
      <c r="C8" s="14" t="s">
        <v>44</v>
      </c>
      <c r="D8" s="14" t="s">
        <v>18</v>
      </c>
      <c r="E8" s="14" t="s">
        <v>18</v>
      </c>
      <c r="F8" s="14" t="s">
        <v>13</v>
      </c>
      <c r="G8" s="14">
        <v>2</v>
      </c>
      <c r="H8" s="36">
        <f t="shared" si="0"/>
        <v>21934285.714285713</v>
      </c>
      <c r="I8" s="36">
        <f>O8/G8</f>
        <v>24566400</v>
      </c>
      <c r="J8" s="14" t="s">
        <v>10</v>
      </c>
      <c r="K8" s="14" t="s">
        <v>30</v>
      </c>
      <c r="L8" s="14" t="s">
        <v>29</v>
      </c>
      <c r="M8" s="37">
        <v>0.3</v>
      </c>
      <c r="N8" s="36">
        <f t="shared" si="1"/>
        <v>43868571.428571425</v>
      </c>
      <c r="O8" s="13">
        <v>49132800</v>
      </c>
    </row>
    <row r="9" spans="1:15" ht="78.75">
      <c r="A9" s="10">
        <v>4</v>
      </c>
      <c r="B9" s="14" t="s">
        <v>20</v>
      </c>
      <c r="C9" s="14" t="s">
        <v>46</v>
      </c>
      <c r="D9" s="11" t="s">
        <v>36</v>
      </c>
      <c r="E9" s="14" t="s">
        <v>24</v>
      </c>
      <c r="F9" s="14" t="s">
        <v>31</v>
      </c>
      <c r="G9" s="14">
        <v>1</v>
      </c>
      <c r="H9" s="36">
        <f t="shared" si="0"/>
        <v>15085445.535714284</v>
      </c>
      <c r="I9" s="36">
        <f aca="true" t="shared" si="2" ref="I9:I16">O9/G9</f>
        <v>16895699</v>
      </c>
      <c r="J9" s="14" t="s">
        <v>10</v>
      </c>
      <c r="K9" s="11" t="s">
        <v>30</v>
      </c>
      <c r="L9" s="11" t="s">
        <v>28</v>
      </c>
      <c r="M9" s="37">
        <v>0.3</v>
      </c>
      <c r="N9" s="36">
        <f t="shared" si="1"/>
        <v>15085445.535714284</v>
      </c>
      <c r="O9" s="13">
        <v>16895699</v>
      </c>
    </row>
    <row r="10" spans="1:15" ht="63">
      <c r="A10" s="10">
        <v>5</v>
      </c>
      <c r="B10" s="14" t="s">
        <v>20</v>
      </c>
      <c r="C10" s="14" t="s">
        <v>47</v>
      </c>
      <c r="D10" s="11" t="s">
        <v>37</v>
      </c>
      <c r="E10" s="14" t="s">
        <v>25</v>
      </c>
      <c r="F10" s="14" t="s">
        <v>31</v>
      </c>
      <c r="G10" s="14">
        <v>1</v>
      </c>
      <c r="H10" s="36">
        <f t="shared" si="0"/>
        <v>35408749.10714285</v>
      </c>
      <c r="I10" s="36">
        <f t="shared" si="2"/>
        <v>39657799</v>
      </c>
      <c r="J10" s="14" t="s">
        <v>10</v>
      </c>
      <c r="K10" s="11" t="s">
        <v>30</v>
      </c>
      <c r="L10" s="11" t="s">
        <v>28</v>
      </c>
      <c r="M10" s="37">
        <v>0.3</v>
      </c>
      <c r="N10" s="36">
        <f t="shared" si="1"/>
        <v>35408749.10714285</v>
      </c>
      <c r="O10" s="13">
        <v>39657799</v>
      </c>
    </row>
    <row r="11" spans="1:15" ht="78.75">
      <c r="A11" s="10">
        <v>6</v>
      </c>
      <c r="B11" s="14" t="s">
        <v>20</v>
      </c>
      <c r="C11" s="14" t="s">
        <v>48</v>
      </c>
      <c r="D11" s="11" t="s">
        <v>38</v>
      </c>
      <c r="E11" s="14" t="s">
        <v>21</v>
      </c>
      <c r="F11" s="14" t="s">
        <v>31</v>
      </c>
      <c r="G11" s="14">
        <v>1</v>
      </c>
      <c r="H11" s="36">
        <f t="shared" si="0"/>
        <v>50326999.99999999</v>
      </c>
      <c r="I11" s="36">
        <f t="shared" si="2"/>
        <v>56366240</v>
      </c>
      <c r="J11" s="14" t="s">
        <v>10</v>
      </c>
      <c r="K11" s="11" t="s">
        <v>30</v>
      </c>
      <c r="L11" s="11" t="s">
        <v>28</v>
      </c>
      <c r="M11" s="37">
        <v>0.3</v>
      </c>
      <c r="N11" s="36">
        <f t="shared" si="1"/>
        <v>50326999.99999999</v>
      </c>
      <c r="O11" s="13">
        <v>56366240</v>
      </c>
    </row>
    <row r="12" spans="1:15" ht="78.75">
      <c r="A12" s="10">
        <v>7</v>
      </c>
      <c r="B12" s="11" t="s">
        <v>20</v>
      </c>
      <c r="C12" s="11" t="s">
        <v>49</v>
      </c>
      <c r="D12" s="11" t="s">
        <v>35</v>
      </c>
      <c r="E12" s="14" t="s">
        <v>16</v>
      </c>
      <c r="F12" s="14" t="s">
        <v>31</v>
      </c>
      <c r="G12" s="11">
        <v>1</v>
      </c>
      <c r="H12" s="36">
        <f>I12/1.12</f>
        <v>50326999.99999999</v>
      </c>
      <c r="I12" s="35">
        <f t="shared" si="2"/>
        <v>56366240</v>
      </c>
      <c r="J12" s="14" t="s">
        <v>10</v>
      </c>
      <c r="K12" s="11" t="s">
        <v>30</v>
      </c>
      <c r="L12" s="11" t="s">
        <v>28</v>
      </c>
      <c r="M12" s="12">
        <v>0.3</v>
      </c>
      <c r="N12" s="36">
        <f t="shared" si="1"/>
        <v>50326999.99999999</v>
      </c>
      <c r="O12" s="13">
        <v>56366240</v>
      </c>
    </row>
    <row r="13" spans="1:15" ht="63">
      <c r="A13" s="10">
        <v>8</v>
      </c>
      <c r="B13" s="11" t="s">
        <v>20</v>
      </c>
      <c r="C13" s="40" t="s">
        <v>45</v>
      </c>
      <c r="D13" s="11" t="s">
        <v>39</v>
      </c>
      <c r="E13" s="11" t="s">
        <v>22</v>
      </c>
      <c r="F13" s="14" t="s">
        <v>31</v>
      </c>
      <c r="G13" s="11">
        <v>1</v>
      </c>
      <c r="H13" s="36">
        <v>108069909.83</v>
      </c>
      <c r="I13" s="35">
        <f>H13*1.12</f>
        <v>121038299.00960001</v>
      </c>
      <c r="J13" s="14" t="s">
        <v>10</v>
      </c>
      <c r="K13" s="11" t="s">
        <v>30</v>
      </c>
      <c r="L13" s="11" t="s">
        <v>28</v>
      </c>
      <c r="M13" s="12">
        <v>0.3</v>
      </c>
      <c r="N13" s="36">
        <f t="shared" si="1"/>
        <v>108069909.83035713</v>
      </c>
      <c r="O13" s="13">
        <v>121038299.01</v>
      </c>
    </row>
    <row r="14" spans="1:15" ht="63">
      <c r="A14" s="10">
        <v>9</v>
      </c>
      <c r="B14" s="11" t="s">
        <v>20</v>
      </c>
      <c r="C14" s="11" t="s">
        <v>50</v>
      </c>
      <c r="D14" s="14" t="s">
        <v>17</v>
      </c>
      <c r="E14" s="14" t="s">
        <v>17</v>
      </c>
      <c r="F14" s="11" t="s">
        <v>13</v>
      </c>
      <c r="G14" s="11">
        <v>4</v>
      </c>
      <c r="H14" s="36">
        <f t="shared" si="0"/>
        <v>1311181.2499999998</v>
      </c>
      <c r="I14" s="35">
        <v>1468523</v>
      </c>
      <c r="J14" s="14" t="s">
        <v>10</v>
      </c>
      <c r="K14" s="11" t="s">
        <v>30</v>
      </c>
      <c r="L14" s="11" t="s">
        <v>28</v>
      </c>
      <c r="M14" s="12">
        <v>0.3</v>
      </c>
      <c r="N14" s="36">
        <f t="shared" si="1"/>
        <v>5244724.999999999</v>
      </c>
      <c r="O14" s="13">
        <f>I14*G14</f>
        <v>5874092</v>
      </c>
    </row>
    <row r="15" spans="1:15" ht="63">
      <c r="A15" s="10">
        <v>10</v>
      </c>
      <c r="B15" s="11" t="s">
        <v>20</v>
      </c>
      <c r="C15" s="11" t="s">
        <v>51</v>
      </c>
      <c r="D15" s="14" t="s">
        <v>23</v>
      </c>
      <c r="E15" s="14" t="s">
        <v>23</v>
      </c>
      <c r="F15" s="11" t="s">
        <v>13</v>
      </c>
      <c r="G15" s="11">
        <v>4</v>
      </c>
      <c r="H15" s="36">
        <f t="shared" si="0"/>
        <v>61842.85714285714</v>
      </c>
      <c r="I15" s="35">
        <v>69264</v>
      </c>
      <c r="J15" s="14" t="s">
        <v>10</v>
      </c>
      <c r="K15" s="11" t="s">
        <v>30</v>
      </c>
      <c r="L15" s="11" t="s">
        <v>28</v>
      </c>
      <c r="M15" s="12">
        <v>0.3</v>
      </c>
      <c r="N15" s="36">
        <f>O15/1.12</f>
        <v>247371.42857142855</v>
      </c>
      <c r="O15" s="13">
        <f>I15*G15</f>
        <v>277056</v>
      </c>
    </row>
    <row r="16" spans="1:15" ht="63">
      <c r="A16" s="10">
        <v>11</v>
      </c>
      <c r="B16" s="11" t="s">
        <v>20</v>
      </c>
      <c r="C16" s="11" t="s">
        <v>52</v>
      </c>
      <c r="D16" s="14" t="s">
        <v>18</v>
      </c>
      <c r="E16" s="14" t="s">
        <v>18</v>
      </c>
      <c r="F16" s="11" t="s">
        <v>13</v>
      </c>
      <c r="G16" s="11">
        <v>2</v>
      </c>
      <c r="H16" s="36">
        <f t="shared" si="0"/>
        <v>21934285.714285713</v>
      </c>
      <c r="I16" s="35">
        <f t="shared" si="2"/>
        <v>24566400</v>
      </c>
      <c r="J16" s="14" t="s">
        <v>10</v>
      </c>
      <c r="K16" s="11" t="s">
        <v>30</v>
      </c>
      <c r="L16" s="11" t="s">
        <v>28</v>
      </c>
      <c r="M16" s="12">
        <v>0.3</v>
      </c>
      <c r="N16" s="36">
        <f t="shared" si="1"/>
        <v>43868571.428571425</v>
      </c>
      <c r="O16" s="13">
        <v>49132800</v>
      </c>
    </row>
    <row r="17" spans="1:15" ht="78.75">
      <c r="A17" s="10">
        <v>12</v>
      </c>
      <c r="B17" s="14" t="s">
        <v>12</v>
      </c>
      <c r="C17" s="14" t="s">
        <v>53</v>
      </c>
      <c r="D17" s="14" t="s">
        <v>35</v>
      </c>
      <c r="E17" s="14" t="s">
        <v>16</v>
      </c>
      <c r="F17" s="14" t="s">
        <v>31</v>
      </c>
      <c r="G17" s="14">
        <v>5</v>
      </c>
      <c r="H17" s="36">
        <f t="shared" si="0"/>
        <v>50326999.99999999</v>
      </c>
      <c r="I17" s="36">
        <f>O17/G17</f>
        <v>56366240</v>
      </c>
      <c r="J17" s="14" t="s">
        <v>10</v>
      </c>
      <c r="K17" s="11" t="s">
        <v>30</v>
      </c>
      <c r="L17" s="14" t="s">
        <v>27</v>
      </c>
      <c r="M17" s="37">
        <v>0.3</v>
      </c>
      <c r="N17" s="36">
        <f t="shared" si="1"/>
        <v>251634999.99999997</v>
      </c>
      <c r="O17" s="13">
        <v>281831200</v>
      </c>
    </row>
    <row r="18" spans="1:15" ht="63">
      <c r="A18" s="10">
        <v>13</v>
      </c>
      <c r="B18" s="14" t="s">
        <v>12</v>
      </c>
      <c r="C18" s="14" t="s">
        <v>54</v>
      </c>
      <c r="D18" s="14" t="s">
        <v>17</v>
      </c>
      <c r="E18" s="14" t="s">
        <v>17</v>
      </c>
      <c r="F18" s="14" t="s">
        <v>13</v>
      </c>
      <c r="G18" s="14">
        <v>15</v>
      </c>
      <c r="H18" s="36">
        <f t="shared" si="0"/>
        <v>1311180.8928571427</v>
      </c>
      <c r="I18" s="36">
        <f>O18/G18</f>
        <v>1468522.6</v>
      </c>
      <c r="J18" s="14" t="s">
        <v>10</v>
      </c>
      <c r="K18" s="11" t="s">
        <v>30</v>
      </c>
      <c r="L18" s="14" t="s">
        <v>27</v>
      </c>
      <c r="M18" s="37">
        <v>0.3</v>
      </c>
      <c r="N18" s="36">
        <f t="shared" si="1"/>
        <v>19667713.39285714</v>
      </c>
      <c r="O18" s="13">
        <v>22027839</v>
      </c>
    </row>
    <row r="19" spans="1:15" ht="63">
      <c r="A19" s="10">
        <v>14</v>
      </c>
      <c r="B19" s="14" t="s">
        <v>12</v>
      </c>
      <c r="C19" s="14" t="s">
        <v>55</v>
      </c>
      <c r="D19" s="14" t="s">
        <v>18</v>
      </c>
      <c r="E19" s="14" t="s">
        <v>18</v>
      </c>
      <c r="F19" s="14" t="s">
        <v>13</v>
      </c>
      <c r="G19" s="14">
        <v>7</v>
      </c>
      <c r="H19" s="36">
        <f t="shared" si="0"/>
        <v>21934285.714285713</v>
      </c>
      <c r="I19" s="36">
        <f>O19/G19</f>
        <v>24566400</v>
      </c>
      <c r="J19" s="14" t="s">
        <v>10</v>
      </c>
      <c r="K19" s="11" t="s">
        <v>30</v>
      </c>
      <c r="L19" s="14" t="s">
        <v>27</v>
      </c>
      <c r="M19" s="37">
        <v>0.3</v>
      </c>
      <c r="N19" s="36">
        <f t="shared" si="1"/>
        <v>153540000</v>
      </c>
      <c r="O19" s="13">
        <v>171964800</v>
      </c>
    </row>
    <row r="20" spans="1:15" ht="63">
      <c r="A20" s="10">
        <v>15</v>
      </c>
      <c r="B20" s="14" t="s">
        <v>12</v>
      </c>
      <c r="C20" s="14" t="s">
        <v>56</v>
      </c>
      <c r="D20" s="14" t="s">
        <v>19</v>
      </c>
      <c r="E20" s="14" t="s">
        <v>19</v>
      </c>
      <c r="F20" s="14" t="s">
        <v>31</v>
      </c>
      <c r="G20" s="14">
        <v>2</v>
      </c>
      <c r="H20" s="36">
        <f t="shared" si="0"/>
        <v>53007857.142857134</v>
      </c>
      <c r="I20" s="36">
        <f>O20/G20</f>
        <v>59368800</v>
      </c>
      <c r="J20" s="14" t="s">
        <v>10</v>
      </c>
      <c r="K20" s="11" t="s">
        <v>30</v>
      </c>
      <c r="L20" s="14" t="s">
        <v>27</v>
      </c>
      <c r="M20" s="37">
        <v>0.3</v>
      </c>
      <c r="N20" s="36">
        <f t="shared" si="1"/>
        <v>106015714.28571427</v>
      </c>
      <c r="O20" s="13">
        <v>118737600</v>
      </c>
    </row>
    <row r="21" spans="1:15" ht="15.75">
      <c r="A21" s="10"/>
      <c r="B21" s="15"/>
      <c r="C21" s="15"/>
      <c r="D21" s="16"/>
      <c r="E21" s="16"/>
      <c r="F21" s="17"/>
      <c r="G21" s="18"/>
      <c r="H21" s="18"/>
      <c r="I21" s="18"/>
      <c r="J21" s="19"/>
      <c r="K21" s="19"/>
      <c r="L21" s="17"/>
      <c r="M21" s="20"/>
      <c r="N21" s="38">
        <f>SUM(N6:N20)</f>
        <v>936255133.0446428</v>
      </c>
      <c r="O21" s="21">
        <f>SUM(O6:O20)</f>
        <v>1048605749.01</v>
      </c>
    </row>
    <row r="22" spans="1:15" ht="15.75">
      <c r="A22" s="5"/>
      <c r="B22" s="5"/>
      <c r="C22" s="5"/>
      <c r="D22" s="5"/>
      <c r="E22" s="5"/>
      <c r="F22" s="5"/>
      <c r="G22" s="6"/>
      <c r="H22" s="6"/>
      <c r="I22" s="6"/>
      <c r="J22" s="5"/>
      <c r="K22" s="5"/>
      <c r="L22" s="5"/>
      <c r="M22" s="8"/>
      <c r="N22" s="8"/>
      <c r="O22" s="5"/>
    </row>
    <row r="23" spans="1:15" ht="15.75">
      <c r="A23" s="5"/>
      <c r="B23" s="5"/>
      <c r="C23" s="5"/>
      <c r="D23" s="5"/>
      <c r="E23" s="5"/>
      <c r="F23" s="5"/>
      <c r="G23" s="6"/>
      <c r="H23" s="6"/>
      <c r="I23" s="6"/>
      <c r="J23" s="5"/>
      <c r="K23" s="5"/>
      <c r="L23" s="5"/>
      <c r="M23" s="8"/>
      <c r="N23" s="8"/>
      <c r="O23" s="5"/>
    </row>
    <row r="24" spans="1:15" ht="15.75">
      <c r="A24" s="22"/>
      <c r="B24" s="5"/>
      <c r="C24" s="5"/>
      <c r="D24" s="5"/>
      <c r="E24" s="5"/>
      <c r="F24" s="5"/>
      <c r="G24" s="6"/>
      <c r="H24" s="6"/>
      <c r="I24" s="6"/>
      <c r="J24" s="5"/>
      <c r="K24" s="5"/>
      <c r="L24" s="5"/>
      <c r="M24" s="8"/>
      <c r="N24" s="8"/>
      <c r="O24" s="5"/>
    </row>
    <row r="25" spans="1:15" ht="15.75">
      <c r="A25" s="5"/>
      <c r="B25" s="23" t="s">
        <v>14</v>
      </c>
      <c r="C25" s="23"/>
      <c r="D25" s="23"/>
      <c r="E25" s="23"/>
      <c r="F25" s="23"/>
      <c r="G25" s="24"/>
      <c r="H25" s="24"/>
      <c r="I25" s="24"/>
      <c r="J25" s="23"/>
      <c r="K25" s="23"/>
      <c r="L25" s="25" t="s">
        <v>15</v>
      </c>
      <c r="M25" s="26"/>
      <c r="N25" s="26"/>
      <c r="O25" s="27"/>
    </row>
    <row r="26" spans="1:15" ht="18.75">
      <c r="A26" s="28"/>
      <c r="B26" s="29"/>
      <c r="C26" s="29"/>
      <c r="D26" s="29"/>
      <c r="E26" s="29"/>
      <c r="F26" s="29"/>
      <c r="G26" s="30"/>
      <c r="H26" s="30"/>
      <c r="I26" s="30"/>
      <c r="J26" s="29"/>
      <c r="K26" s="29"/>
      <c r="L26" s="31"/>
      <c r="M26" s="32"/>
      <c r="N26" s="32"/>
      <c r="O26" s="28"/>
    </row>
    <row r="36" ht="12.75">
      <c r="A36" s="9" t="s">
        <v>0</v>
      </c>
    </row>
    <row r="38" ht="12.75">
      <c r="A38" s="9" t="s">
        <v>0</v>
      </c>
    </row>
    <row r="40" ht="12.75">
      <c r="A40" s="9" t="s">
        <v>0</v>
      </c>
    </row>
  </sheetData>
  <sheetProtection/>
  <autoFilter ref="A5:O21"/>
  <printOptions horizontalCentered="1"/>
  <pageMargins left="0" right="0" top="0" bottom="0.7874015748031497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SheetLayoutView="100" zoomScalePageLayoutView="0" workbookViewId="0" topLeftCell="A10">
      <selection activeCell="F12" sqref="F12"/>
    </sheetView>
  </sheetViews>
  <sheetFormatPr defaultColWidth="9.140625" defaultRowHeight="12.75"/>
  <cols>
    <col min="1" max="1" width="6.7109375" style="9" customWidth="1"/>
    <col min="2" max="2" width="18.7109375" style="9" customWidth="1"/>
    <col min="3" max="3" width="26.00390625" style="9" customWidth="1"/>
    <col min="4" max="4" width="23.140625" style="9" customWidth="1"/>
    <col min="5" max="5" width="22.140625" style="9" customWidth="1"/>
    <col min="6" max="6" width="15.8515625" style="9" customWidth="1"/>
    <col min="7" max="7" width="17.8515625" style="9" customWidth="1"/>
    <col min="8" max="8" width="23.00390625" style="34" customWidth="1"/>
    <col min="9" max="9" width="9.8515625" style="34" customWidth="1"/>
    <col min="10" max="10" width="10.8515625" style="34" customWidth="1"/>
    <col min="11" max="11" width="16.00390625" style="34" customWidth="1"/>
    <col min="12" max="12" width="19.140625" style="34" customWidth="1"/>
    <col min="13" max="16384" width="9.140625" style="9" customWidth="1"/>
  </cols>
  <sheetData>
    <row r="1" spans="1:12" ht="15.75" customHeight="1">
      <c r="A1" s="5" t="s">
        <v>0</v>
      </c>
      <c r="B1" s="5"/>
      <c r="C1" s="5"/>
      <c r="D1" s="5"/>
      <c r="E1" s="45" t="s">
        <v>86</v>
      </c>
      <c r="F1" s="45"/>
      <c r="G1" s="46" t="s">
        <v>87</v>
      </c>
      <c r="H1" s="46"/>
      <c r="I1" s="46"/>
      <c r="J1" s="46"/>
      <c r="K1" s="46"/>
      <c r="L1" s="46"/>
    </row>
    <row r="2" spans="1:12" ht="15.75">
      <c r="A2" s="5"/>
      <c r="B2" s="5"/>
      <c r="C2" s="5"/>
      <c r="D2" s="5"/>
      <c r="E2" s="45"/>
      <c r="F2" s="45"/>
      <c r="G2" s="46"/>
      <c r="H2" s="46"/>
      <c r="I2" s="46"/>
      <c r="J2" s="46"/>
      <c r="K2" s="46"/>
      <c r="L2" s="46"/>
    </row>
    <row r="3" spans="1:12" ht="15.75">
      <c r="A3" s="5"/>
      <c r="B3" s="5"/>
      <c r="C3" s="5"/>
      <c r="D3" s="5"/>
      <c r="E3" s="45"/>
      <c r="F3" s="45"/>
      <c r="G3" s="46"/>
      <c r="H3" s="46"/>
      <c r="I3" s="46"/>
      <c r="J3" s="46"/>
      <c r="K3" s="46"/>
      <c r="L3" s="46"/>
    </row>
    <row r="4" spans="1:12" ht="15.75">
      <c r="A4" s="5"/>
      <c r="B4" s="5"/>
      <c r="C4" s="5"/>
      <c r="D4" s="5"/>
      <c r="E4" s="5"/>
      <c r="F4" s="5"/>
      <c r="G4" s="5"/>
      <c r="H4" s="8"/>
      <c r="I4" s="8"/>
      <c r="J4" s="8"/>
      <c r="K4" s="8"/>
      <c r="L4" s="8"/>
    </row>
    <row r="5" spans="1:12" ht="15.75">
      <c r="A5" s="47" t="s">
        <v>64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5.75">
      <c r="A6" s="5"/>
      <c r="B6" s="5"/>
      <c r="C6" s="5"/>
      <c r="D6" s="5"/>
      <c r="E6" s="5"/>
      <c r="F6" s="5"/>
      <c r="G6" s="5"/>
      <c r="H6" s="8"/>
      <c r="I6" s="8"/>
      <c r="J6" s="8"/>
      <c r="K6" s="8"/>
      <c r="L6" s="8"/>
    </row>
    <row r="7" spans="1:12" ht="78.75">
      <c r="A7" s="1" t="s">
        <v>68</v>
      </c>
      <c r="B7" s="2" t="s">
        <v>69</v>
      </c>
      <c r="C7" s="2" t="s">
        <v>72</v>
      </c>
      <c r="D7" s="2" t="s">
        <v>73</v>
      </c>
      <c r="E7" s="2" t="s">
        <v>65</v>
      </c>
      <c r="F7" s="2" t="s">
        <v>66</v>
      </c>
      <c r="G7" s="3" t="s">
        <v>2</v>
      </c>
      <c r="H7" s="4" t="s">
        <v>74</v>
      </c>
      <c r="I7" s="2" t="s">
        <v>75</v>
      </c>
      <c r="J7" s="3" t="s">
        <v>70</v>
      </c>
      <c r="K7" s="3" t="s">
        <v>71</v>
      </c>
      <c r="L7" s="2" t="s">
        <v>76</v>
      </c>
    </row>
    <row r="8" spans="1:12" ht="126">
      <c r="A8" s="39">
        <v>1</v>
      </c>
      <c r="B8" s="14" t="s">
        <v>57</v>
      </c>
      <c r="C8" s="14" t="s">
        <v>58</v>
      </c>
      <c r="D8" s="42" t="s">
        <v>77</v>
      </c>
      <c r="E8" s="14" t="s">
        <v>83</v>
      </c>
      <c r="F8" s="14" t="s">
        <v>63</v>
      </c>
      <c r="G8" s="14" t="s">
        <v>10</v>
      </c>
      <c r="H8" s="44" t="s">
        <v>81</v>
      </c>
      <c r="I8" s="14" t="s">
        <v>61</v>
      </c>
      <c r="J8" s="14">
        <v>112</v>
      </c>
      <c r="K8" s="14">
        <v>154000</v>
      </c>
      <c r="L8" s="36">
        <f aca="true" t="shared" si="0" ref="L8:L13">J8*K8</f>
        <v>17248000</v>
      </c>
    </row>
    <row r="9" spans="1:12" ht="126">
      <c r="A9" s="39">
        <v>2</v>
      </c>
      <c r="B9" s="14" t="s">
        <v>57</v>
      </c>
      <c r="C9" s="14" t="s">
        <v>59</v>
      </c>
      <c r="D9" s="42" t="s">
        <v>78</v>
      </c>
      <c r="E9" s="14" t="s">
        <v>84</v>
      </c>
      <c r="F9" s="14" t="s">
        <v>63</v>
      </c>
      <c r="G9" s="14" t="s">
        <v>10</v>
      </c>
      <c r="H9" s="44" t="s">
        <v>81</v>
      </c>
      <c r="I9" s="14" t="s">
        <v>61</v>
      </c>
      <c r="J9" s="14">
        <v>70</v>
      </c>
      <c r="K9" s="14">
        <v>145000</v>
      </c>
      <c r="L9" s="36">
        <f t="shared" si="0"/>
        <v>10150000</v>
      </c>
    </row>
    <row r="10" spans="1:12" ht="126">
      <c r="A10" s="39">
        <v>3</v>
      </c>
      <c r="B10" s="14" t="s">
        <v>57</v>
      </c>
      <c r="C10" s="14" t="s">
        <v>59</v>
      </c>
      <c r="D10" s="42" t="s">
        <v>79</v>
      </c>
      <c r="E10" s="14" t="s">
        <v>85</v>
      </c>
      <c r="F10" s="14" t="s">
        <v>63</v>
      </c>
      <c r="G10" s="14" t="s">
        <v>10</v>
      </c>
      <c r="H10" s="44" t="s">
        <v>81</v>
      </c>
      <c r="I10" s="14" t="s">
        <v>62</v>
      </c>
      <c r="J10" s="14">
        <v>10000</v>
      </c>
      <c r="K10" s="14">
        <v>123.2</v>
      </c>
      <c r="L10" s="36">
        <f t="shared" si="0"/>
        <v>1232000</v>
      </c>
    </row>
    <row r="11" spans="1:12" ht="126">
      <c r="A11" s="39">
        <v>4</v>
      </c>
      <c r="B11" s="14" t="s">
        <v>57</v>
      </c>
      <c r="C11" s="14" t="s">
        <v>60</v>
      </c>
      <c r="D11" s="43" t="s">
        <v>80</v>
      </c>
      <c r="E11" s="14" t="s">
        <v>83</v>
      </c>
      <c r="F11" s="14" t="s">
        <v>63</v>
      </c>
      <c r="G11" s="14" t="s">
        <v>10</v>
      </c>
      <c r="H11" s="44" t="s">
        <v>82</v>
      </c>
      <c r="I11" s="14" t="s">
        <v>62</v>
      </c>
      <c r="J11" s="14">
        <v>10000</v>
      </c>
      <c r="K11" s="14">
        <v>600</v>
      </c>
      <c r="L11" s="36">
        <f t="shared" si="0"/>
        <v>6000000</v>
      </c>
    </row>
    <row r="12" spans="1:12" ht="126">
      <c r="A12" s="39">
        <v>5</v>
      </c>
      <c r="B12" s="14" t="s">
        <v>57</v>
      </c>
      <c r="C12" s="14" t="s">
        <v>60</v>
      </c>
      <c r="D12" s="14" t="s">
        <v>80</v>
      </c>
      <c r="E12" s="14" t="s">
        <v>83</v>
      </c>
      <c r="F12" s="14" t="s">
        <v>63</v>
      </c>
      <c r="G12" s="14" t="s">
        <v>10</v>
      </c>
      <c r="H12" s="44" t="s">
        <v>82</v>
      </c>
      <c r="I12" s="14" t="s">
        <v>62</v>
      </c>
      <c r="J12" s="14">
        <v>10000</v>
      </c>
      <c r="K12" s="14">
        <v>650</v>
      </c>
      <c r="L12" s="36">
        <f t="shared" si="0"/>
        <v>6500000</v>
      </c>
    </row>
    <row r="13" spans="1:12" ht="63">
      <c r="A13" s="39">
        <v>6</v>
      </c>
      <c r="B13" s="14" t="s">
        <v>90</v>
      </c>
      <c r="C13" s="14" t="s">
        <v>60</v>
      </c>
      <c r="D13" s="14" t="s">
        <v>91</v>
      </c>
      <c r="E13" s="14" t="s">
        <v>95</v>
      </c>
      <c r="F13" s="14" t="s">
        <v>92</v>
      </c>
      <c r="G13" s="14" t="s">
        <v>10</v>
      </c>
      <c r="H13" s="44" t="s">
        <v>94</v>
      </c>
      <c r="I13" s="14" t="s">
        <v>93</v>
      </c>
      <c r="J13" s="14">
        <v>30</v>
      </c>
      <c r="K13" s="14">
        <v>517000</v>
      </c>
      <c r="L13" s="36">
        <f t="shared" si="0"/>
        <v>15510000</v>
      </c>
    </row>
    <row r="14" spans="1:12" ht="15.75">
      <c r="A14" s="10"/>
      <c r="B14" s="15"/>
      <c r="C14" s="16"/>
      <c r="D14" s="17"/>
      <c r="E14" s="19"/>
      <c r="F14" s="17"/>
      <c r="G14" s="17"/>
      <c r="H14" s="20"/>
      <c r="I14" s="20"/>
      <c r="J14" s="20"/>
      <c r="K14" s="20"/>
      <c r="L14" s="38">
        <f>SUM(L8:L13)</f>
        <v>56640000</v>
      </c>
    </row>
    <row r="15" spans="1:12" ht="15.75">
      <c r="A15" s="5"/>
      <c r="B15" s="5"/>
      <c r="C15" s="5"/>
      <c r="D15" s="5"/>
      <c r="E15" s="5"/>
      <c r="F15" s="5"/>
      <c r="G15" s="5"/>
      <c r="H15" s="8"/>
      <c r="I15" s="8"/>
      <c r="J15" s="8"/>
      <c r="K15" s="8"/>
      <c r="L15" s="8"/>
    </row>
    <row r="16" spans="1:12" ht="15.75">
      <c r="A16" s="5"/>
      <c r="B16" s="41" t="s">
        <v>67</v>
      </c>
      <c r="C16" s="41"/>
      <c r="D16" s="41"/>
      <c r="E16" s="5"/>
      <c r="F16" s="5"/>
      <c r="G16" s="5"/>
      <c r="H16" s="8"/>
      <c r="I16" s="8"/>
      <c r="J16" s="8"/>
      <c r="K16" s="8"/>
      <c r="L16" s="8"/>
    </row>
    <row r="17" spans="1:12" ht="15.75">
      <c r="A17" s="22"/>
      <c r="E17" s="5"/>
      <c r="F17" s="5"/>
      <c r="G17" s="5"/>
      <c r="H17" s="8"/>
      <c r="I17" s="8"/>
      <c r="J17" s="8"/>
      <c r="K17" s="8"/>
      <c r="L17" s="8"/>
    </row>
    <row r="18" spans="1:12" ht="15.75">
      <c r="A18" s="5"/>
      <c r="B18" s="23" t="s">
        <v>88</v>
      </c>
      <c r="C18" s="23"/>
      <c r="D18" s="23"/>
      <c r="E18" s="23"/>
      <c r="G18" s="25"/>
      <c r="H18" s="26"/>
      <c r="I18" s="26"/>
      <c r="J18" s="25" t="s">
        <v>89</v>
      </c>
      <c r="K18" s="26"/>
      <c r="L18" s="26"/>
    </row>
    <row r="19" spans="1:12" ht="18.75">
      <c r="A19" s="28"/>
      <c r="B19" s="29"/>
      <c r="C19" s="29"/>
      <c r="D19" s="29"/>
      <c r="E19" s="29"/>
      <c r="F19" s="31"/>
      <c r="G19" s="31"/>
      <c r="H19" s="32"/>
      <c r="I19" s="32"/>
      <c r="J19" s="32"/>
      <c r="K19" s="32"/>
      <c r="L19" s="32"/>
    </row>
    <row r="29" ht="12.75">
      <c r="A29" s="9" t="s">
        <v>0</v>
      </c>
    </row>
    <row r="31" ht="12.75">
      <c r="A31" s="9" t="s">
        <v>0</v>
      </c>
    </row>
    <row r="33" ht="12.75">
      <c r="A33" s="9" t="s">
        <v>0</v>
      </c>
    </row>
  </sheetData>
  <sheetProtection/>
  <autoFilter ref="A7:L14"/>
  <mergeCells count="2">
    <mergeCell ref="G1:L3"/>
    <mergeCell ref="A5:L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 Новиков</dc:creator>
  <cp:keywords/>
  <dc:description/>
  <cp:lastModifiedBy>Nurzik</cp:lastModifiedBy>
  <cp:lastPrinted>2017-03-30T08:49:45Z</cp:lastPrinted>
  <dcterms:created xsi:type="dcterms:W3CDTF">2014-04-17T06:08:54Z</dcterms:created>
  <dcterms:modified xsi:type="dcterms:W3CDTF">2017-04-03T03:27:25Z</dcterms:modified>
  <cp:category/>
  <cp:version/>
  <cp:contentType/>
  <cp:contentStatus/>
</cp:coreProperties>
</file>